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直接面试人员51人" sheetId="1" r:id="rId1"/>
  </sheets>
  <definedNames>
    <definedName name="_xlnm.Print_Titles" localSheetId="0">'直接面试人员51人'!$1:$2</definedName>
  </definedNames>
  <calcPr fullCalcOnLoad="1"/>
</workbook>
</file>

<file path=xl/sharedStrings.xml><?xml version="1.0" encoding="utf-8"?>
<sst xmlns="http://schemas.openxmlformats.org/spreadsheetml/2006/main" count="58" uniqueCount="23">
  <si>
    <t>直接面试人员表</t>
  </si>
  <si>
    <t>序号</t>
  </si>
  <si>
    <t>报考岗位</t>
  </si>
  <si>
    <t>姓名</t>
  </si>
  <si>
    <t>性别</t>
  </si>
  <si>
    <t>出生年月</t>
  </si>
  <si>
    <t>备注</t>
  </si>
  <si>
    <t>105_历史</t>
  </si>
  <si>
    <t>106_地理</t>
  </si>
  <si>
    <t>107_物理</t>
  </si>
  <si>
    <t>301_语文</t>
  </si>
  <si>
    <t>302_数学</t>
  </si>
  <si>
    <t>306_地理</t>
  </si>
  <si>
    <t>308_化学</t>
  </si>
  <si>
    <t>309_生物</t>
  </si>
  <si>
    <t>311_音乐</t>
  </si>
  <si>
    <t>313_信息技术</t>
  </si>
  <si>
    <t>401_语文</t>
  </si>
  <si>
    <t>402_数学</t>
  </si>
  <si>
    <t>403_英语</t>
  </si>
  <si>
    <t>404_政治</t>
  </si>
  <si>
    <t>408_化学</t>
  </si>
  <si>
    <t>409_生物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</si>
</sst>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C47" sqref="C47"/>
    </sheetView>
  </sheetViews>
  <sheetFormatPr defaultColWidth="9.00390625" defaultRowHeight="15"/>
  <cols>
    <col min="1" max="1" width="10.140625" style="1" customWidth="1"/>
    <col min="2" max="2" width="15.00390625" style="0" customWidth="1"/>
    <col min="3" max="3" width="14.140625" style="1" customWidth="1"/>
    <col min="4" max="4" width="9.00390625" style="1" customWidth="1"/>
    <col min="5" max="5" width="14.57421875" style="1" customWidth="1"/>
    <col min="6" max="6" width="11.28125" style="0" customWidth="1"/>
  </cols>
  <sheetData>
    <row r="1" spans="1:6" ht="24.75" customHeight="1">
      <c r="A1" s="2" t="s">
        <v>0</v>
      </c>
      <c r="B1" s="3"/>
      <c r="C1" s="3"/>
      <c r="D1" s="3"/>
      <c r="E1" s="3"/>
      <c r="F1" s="3"/>
    </row>
    <row r="2" spans="1:6" ht="24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24" customHeight="1">
      <c r="A3" s="4">
        <v>1</v>
      </c>
      <c r="B3" s="5" t="s">
        <v>7</v>
      </c>
      <c r="C3" s="4" t="str">
        <f>"陈佩璇"</f>
        <v>陈佩璇</v>
      </c>
      <c r="D3" s="4" t="str">
        <f>"女"</f>
        <v>女</v>
      </c>
      <c r="E3" s="4" t="str">
        <f>"1994-08-14"</f>
        <v>1994-08-14</v>
      </c>
      <c r="F3" s="5"/>
    </row>
    <row r="4" spans="1:6" ht="24" customHeight="1">
      <c r="A4" s="4">
        <v>2</v>
      </c>
      <c r="B4" s="5" t="s">
        <v>7</v>
      </c>
      <c r="C4" s="4" t="str">
        <f>"王仁权"</f>
        <v>王仁权</v>
      </c>
      <c r="D4" s="4" t="str">
        <f>"男"</f>
        <v>男</v>
      </c>
      <c r="E4" s="4" t="str">
        <f>"1991-03-12"</f>
        <v>1991-03-12</v>
      </c>
      <c r="F4" s="5"/>
    </row>
    <row r="5" spans="1:6" ht="24" customHeight="1">
      <c r="A5" s="4">
        <v>3</v>
      </c>
      <c r="B5" s="5" t="s">
        <v>7</v>
      </c>
      <c r="C5" s="4" t="str">
        <f>"彭钲博"</f>
        <v>彭钲博</v>
      </c>
      <c r="D5" s="4" t="str">
        <f>"男"</f>
        <v>男</v>
      </c>
      <c r="E5" s="4" t="str">
        <f>"1995-02-25"</f>
        <v>1995-02-25</v>
      </c>
      <c r="F5" s="5"/>
    </row>
    <row r="6" spans="1:6" ht="24" customHeight="1">
      <c r="A6" s="4">
        <v>4</v>
      </c>
      <c r="B6" s="5" t="s">
        <v>8</v>
      </c>
      <c r="C6" s="4" t="str">
        <f>"孙垚"</f>
        <v>孙垚</v>
      </c>
      <c r="D6" s="4" t="str">
        <f>"女"</f>
        <v>女</v>
      </c>
      <c r="E6" s="4" t="str">
        <f>"1995-07-02"</f>
        <v>1995-07-02</v>
      </c>
      <c r="F6" s="5"/>
    </row>
    <row r="7" spans="1:6" ht="24" customHeight="1">
      <c r="A7" s="4">
        <v>5</v>
      </c>
      <c r="B7" s="5" t="s">
        <v>8</v>
      </c>
      <c r="C7" s="4" t="str">
        <f>"陈亚丽"</f>
        <v>陈亚丽</v>
      </c>
      <c r="D7" s="4" t="str">
        <f>"女"</f>
        <v>女</v>
      </c>
      <c r="E7" s="4" t="str">
        <f>"1990-01-14"</f>
        <v>1990-01-14</v>
      </c>
      <c r="F7" s="5"/>
    </row>
    <row r="8" spans="1:6" ht="24" customHeight="1">
      <c r="A8" s="4">
        <v>6</v>
      </c>
      <c r="B8" s="5" t="s">
        <v>8</v>
      </c>
      <c r="C8" s="4" t="str">
        <f>"刘聪"</f>
        <v>刘聪</v>
      </c>
      <c r="D8" s="4" t="str">
        <f>"女"</f>
        <v>女</v>
      </c>
      <c r="E8" s="4" t="str">
        <f>"1996-03-12"</f>
        <v>1996-03-12</v>
      </c>
      <c r="F8" s="5"/>
    </row>
    <row r="9" spans="1:6" ht="24" customHeight="1">
      <c r="A9" s="4">
        <v>7</v>
      </c>
      <c r="B9" s="5" t="s">
        <v>8</v>
      </c>
      <c r="C9" s="4" t="str">
        <f>"杜雪"</f>
        <v>杜雪</v>
      </c>
      <c r="D9" s="4" t="str">
        <f>"女"</f>
        <v>女</v>
      </c>
      <c r="E9" s="4" t="str">
        <f>"1991-01-10"</f>
        <v>1991-01-10</v>
      </c>
      <c r="F9" s="5"/>
    </row>
    <row r="10" spans="1:6" ht="24" customHeight="1">
      <c r="A10" s="4">
        <v>8</v>
      </c>
      <c r="B10" s="5" t="s">
        <v>8</v>
      </c>
      <c r="C10" s="4" t="str">
        <f>"曾照娟"</f>
        <v>曾照娟</v>
      </c>
      <c r="D10" s="4" t="str">
        <f>"女"</f>
        <v>女</v>
      </c>
      <c r="E10" s="4" t="str">
        <f>"1988-03-14"</f>
        <v>1988-03-14</v>
      </c>
      <c r="F10" s="5"/>
    </row>
    <row r="11" spans="1:6" ht="24" customHeight="1">
      <c r="A11" s="4">
        <v>9</v>
      </c>
      <c r="B11" s="5" t="s">
        <v>9</v>
      </c>
      <c r="C11" s="4" t="str">
        <f>"任朋"</f>
        <v>任朋</v>
      </c>
      <c r="D11" s="4" t="str">
        <f>"男"</f>
        <v>男</v>
      </c>
      <c r="E11" s="4" t="str">
        <f>"1993-02-15"</f>
        <v>1993-02-15</v>
      </c>
      <c r="F11" s="5"/>
    </row>
    <row r="12" spans="1:6" ht="24" customHeight="1">
      <c r="A12" s="4">
        <v>10</v>
      </c>
      <c r="B12" s="5" t="s">
        <v>9</v>
      </c>
      <c r="C12" s="4" t="str">
        <f>"杨林颖"</f>
        <v>杨林颖</v>
      </c>
      <c r="D12" s="4" t="str">
        <f>"女"</f>
        <v>女</v>
      </c>
      <c r="E12" s="4" t="str">
        <f>"1996-01-22"</f>
        <v>1996-01-22</v>
      </c>
      <c r="F12" s="5"/>
    </row>
    <row r="13" spans="1:6" ht="24" customHeight="1">
      <c r="A13" s="4">
        <v>11</v>
      </c>
      <c r="B13" s="5" t="s">
        <v>9</v>
      </c>
      <c r="C13" s="4" t="str">
        <f>"陈瑞"</f>
        <v>陈瑞</v>
      </c>
      <c r="D13" s="4" t="str">
        <f>"女"</f>
        <v>女</v>
      </c>
      <c r="E13" s="4" t="str">
        <f>"1995-12-24"</f>
        <v>1995-12-24</v>
      </c>
      <c r="F13" s="5"/>
    </row>
    <row r="14" spans="1:6" ht="24" customHeight="1">
      <c r="A14" s="4">
        <v>12</v>
      </c>
      <c r="B14" s="5" t="s">
        <v>9</v>
      </c>
      <c r="C14" s="4" t="str">
        <f>"胡守重"</f>
        <v>胡守重</v>
      </c>
      <c r="D14" s="4" t="str">
        <f>"男"</f>
        <v>男</v>
      </c>
      <c r="E14" s="4" t="str">
        <f>"1988-12-05"</f>
        <v>1988-12-05</v>
      </c>
      <c r="F14" s="5"/>
    </row>
    <row r="15" spans="1:6" ht="24" customHeight="1">
      <c r="A15" s="4">
        <v>13</v>
      </c>
      <c r="B15" s="5" t="s">
        <v>9</v>
      </c>
      <c r="C15" s="4" t="str">
        <f>"马暖"</f>
        <v>马暖</v>
      </c>
      <c r="D15" s="4" t="str">
        <f>"女"</f>
        <v>女</v>
      </c>
      <c r="E15" s="4" t="str">
        <f>"1986-01-25"</f>
        <v>1986-01-25</v>
      </c>
      <c r="F15" s="5"/>
    </row>
    <row r="16" spans="1:6" ht="24" customHeight="1">
      <c r="A16" s="4">
        <v>14</v>
      </c>
      <c r="B16" s="5" t="s">
        <v>9</v>
      </c>
      <c r="C16" s="4" t="str">
        <f>"郭海风"</f>
        <v>郭海风</v>
      </c>
      <c r="D16" s="4" t="str">
        <f>"女"</f>
        <v>女</v>
      </c>
      <c r="E16" s="4" t="str">
        <f>"1994-02-10"</f>
        <v>1994-02-10</v>
      </c>
      <c r="F16" s="5"/>
    </row>
    <row r="17" spans="1:6" ht="24" customHeight="1">
      <c r="A17" s="4">
        <v>15</v>
      </c>
      <c r="B17" s="5" t="s">
        <v>10</v>
      </c>
      <c r="C17" s="4" t="str">
        <f>"白勇姣"</f>
        <v>白勇姣</v>
      </c>
      <c r="D17" s="4" t="str">
        <f>"女"</f>
        <v>女</v>
      </c>
      <c r="E17" s="4" t="str">
        <f>"1994-03-20"</f>
        <v>1994-03-20</v>
      </c>
      <c r="F17" s="5"/>
    </row>
    <row r="18" spans="1:6" ht="24" customHeight="1">
      <c r="A18" s="4">
        <v>16</v>
      </c>
      <c r="B18" s="5" t="s">
        <v>10</v>
      </c>
      <c r="C18" s="4" t="str">
        <f>"李菲"</f>
        <v>李菲</v>
      </c>
      <c r="D18" s="4" t="str">
        <f>"女"</f>
        <v>女</v>
      </c>
      <c r="E18" s="4" t="str">
        <f>"1995-05-19"</f>
        <v>1995-05-19</v>
      </c>
      <c r="F18" s="5"/>
    </row>
    <row r="19" spans="1:6" ht="24" customHeight="1">
      <c r="A19" s="4">
        <v>17</v>
      </c>
      <c r="B19" s="5" t="s">
        <v>10</v>
      </c>
      <c r="C19" s="4" t="str">
        <f>"胡健"</f>
        <v>胡健</v>
      </c>
      <c r="D19" s="4" t="str">
        <f>"男"</f>
        <v>男</v>
      </c>
      <c r="E19" s="4" t="str">
        <f>"1989-02-14"</f>
        <v>1989-02-14</v>
      </c>
      <c r="F19" s="5"/>
    </row>
    <row r="20" spans="1:6" ht="24" customHeight="1">
      <c r="A20" s="4">
        <v>18</v>
      </c>
      <c r="B20" s="5" t="s">
        <v>10</v>
      </c>
      <c r="C20" s="4" t="str">
        <f>"曹萌"</f>
        <v>曹萌</v>
      </c>
      <c r="D20" s="4" t="str">
        <f>"女"</f>
        <v>女</v>
      </c>
      <c r="E20" s="4" t="str">
        <f>"1995-05-26"</f>
        <v>1995-05-26</v>
      </c>
      <c r="F20" s="5"/>
    </row>
    <row r="21" spans="1:6" ht="24" customHeight="1">
      <c r="A21" s="4">
        <v>19</v>
      </c>
      <c r="B21" s="5" t="s">
        <v>10</v>
      </c>
      <c r="C21" s="4" t="str">
        <f>"庆芯菲"</f>
        <v>庆芯菲</v>
      </c>
      <c r="D21" s="4" t="str">
        <f>"女"</f>
        <v>女</v>
      </c>
      <c r="E21" s="4" t="str">
        <f>"1995-09-18"</f>
        <v>1995-09-18</v>
      </c>
      <c r="F21" s="5"/>
    </row>
    <row r="22" spans="1:6" ht="24" customHeight="1">
      <c r="A22" s="4">
        <v>20</v>
      </c>
      <c r="B22" s="5" t="s">
        <v>11</v>
      </c>
      <c r="C22" s="4" t="str">
        <f>"张聪"</f>
        <v>张聪</v>
      </c>
      <c r="D22" s="4" t="str">
        <f>"女"</f>
        <v>女</v>
      </c>
      <c r="E22" s="4" t="str">
        <f>"1994-12-06"</f>
        <v>1994-12-06</v>
      </c>
      <c r="F22" s="5"/>
    </row>
    <row r="23" spans="1:6" ht="24" customHeight="1">
      <c r="A23" s="4">
        <v>21</v>
      </c>
      <c r="B23" s="5" t="s">
        <v>11</v>
      </c>
      <c r="C23" s="4" t="str">
        <f>"孙亚群"</f>
        <v>孙亚群</v>
      </c>
      <c r="D23" s="4" t="str">
        <f>"男"</f>
        <v>男</v>
      </c>
      <c r="E23" s="4" t="str">
        <f>"1994-12-10"</f>
        <v>1994-12-10</v>
      </c>
      <c r="F23" s="5"/>
    </row>
    <row r="24" spans="1:6" ht="24" customHeight="1">
      <c r="A24" s="4">
        <v>22</v>
      </c>
      <c r="B24" s="5" t="s">
        <v>11</v>
      </c>
      <c r="C24" s="4" t="str">
        <f>"武霜"</f>
        <v>武霜</v>
      </c>
      <c r="D24" s="4" t="str">
        <f aca="true" t="shared" si="0" ref="D24:D33">"女"</f>
        <v>女</v>
      </c>
      <c r="E24" s="4" t="str">
        <f>"1996-10-23"</f>
        <v>1996-10-23</v>
      </c>
      <c r="F24" s="5"/>
    </row>
    <row r="25" spans="1:6" ht="24" customHeight="1">
      <c r="A25" s="4">
        <v>23</v>
      </c>
      <c r="B25" s="5" t="s">
        <v>11</v>
      </c>
      <c r="C25" s="4" t="str">
        <f>"王云"</f>
        <v>王云</v>
      </c>
      <c r="D25" s="4" t="str">
        <f t="shared" si="0"/>
        <v>女</v>
      </c>
      <c r="E25" s="4" t="str">
        <f>"1995-03-20"</f>
        <v>1995-03-20</v>
      </c>
      <c r="F25" s="5"/>
    </row>
    <row r="26" spans="1:6" ht="24" customHeight="1">
      <c r="A26" s="4">
        <v>24</v>
      </c>
      <c r="B26" s="5" t="s">
        <v>11</v>
      </c>
      <c r="C26" s="4" t="str">
        <f>"张建文"</f>
        <v>张建文</v>
      </c>
      <c r="D26" s="4" t="str">
        <f t="shared" si="0"/>
        <v>女</v>
      </c>
      <c r="E26" s="4" t="str">
        <f>"1996-10-08"</f>
        <v>1996-10-08</v>
      </c>
      <c r="F26" s="5"/>
    </row>
    <row r="27" spans="1:6" ht="24" customHeight="1">
      <c r="A27" s="4">
        <v>25</v>
      </c>
      <c r="B27" s="5" t="s">
        <v>11</v>
      </c>
      <c r="C27" s="4" t="str">
        <f>"丁小雪"</f>
        <v>丁小雪</v>
      </c>
      <c r="D27" s="4" t="str">
        <f t="shared" si="0"/>
        <v>女</v>
      </c>
      <c r="E27" s="4" t="str">
        <f>"1993-03-19"</f>
        <v>1993-03-19</v>
      </c>
      <c r="F27" s="5"/>
    </row>
    <row r="28" spans="1:6" ht="24" customHeight="1">
      <c r="A28" s="4">
        <v>26</v>
      </c>
      <c r="B28" s="5" t="s">
        <v>12</v>
      </c>
      <c r="C28" s="4" t="str">
        <f>"胡培红"</f>
        <v>胡培红</v>
      </c>
      <c r="D28" s="4" t="str">
        <f t="shared" si="0"/>
        <v>女</v>
      </c>
      <c r="E28" s="4" t="str">
        <f>"1995-10-04"</f>
        <v>1995-10-04</v>
      </c>
      <c r="F28" s="5"/>
    </row>
    <row r="29" spans="1:6" ht="24" customHeight="1">
      <c r="A29" s="4">
        <v>27</v>
      </c>
      <c r="B29" s="5" t="s">
        <v>12</v>
      </c>
      <c r="C29" s="4" t="str">
        <f>"张寒月"</f>
        <v>张寒月</v>
      </c>
      <c r="D29" s="4" t="str">
        <f t="shared" si="0"/>
        <v>女</v>
      </c>
      <c r="E29" s="4" t="str">
        <f>"1986-09-09"</f>
        <v>1986-09-09</v>
      </c>
      <c r="F29" s="5"/>
    </row>
    <row r="30" spans="1:6" ht="24" customHeight="1">
      <c r="A30" s="4">
        <v>28</v>
      </c>
      <c r="B30" s="5" t="s">
        <v>13</v>
      </c>
      <c r="C30" s="4" t="str">
        <f>"罗西停"</f>
        <v>罗西停</v>
      </c>
      <c r="D30" s="4" t="str">
        <f t="shared" si="0"/>
        <v>女</v>
      </c>
      <c r="E30" s="4" t="str">
        <f>"1995-08-11"</f>
        <v>1995-08-11</v>
      </c>
      <c r="F30" s="5"/>
    </row>
    <row r="31" spans="1:6" ht="24" customHeight="1">
      <c r="A31" s="4">
        <v>29</v>
      </c>
      <c r="B31" s="5" t="s">
        <v>13</v>
      </c>
      <c r="C31" s="4" t="str">
        <f>"高娟"</f>
        <v>高娟</v>
      </c>
      <c r="D31" s="4" t="str">
        <f t="shared" si="0"/>
        <v>女</v>
      </c>
      <c r="E31" s="4" t="str">
        <f>"1995-10-28"</f>
        <v>1995-10-28</v>
      </c>
      <c r="F31" s="5"/>
    </row>
    <row r="32" spans="1:6" ht="24" customHeight="1">
      <c r="A32" s="4">
        <v>30</v>
      </c>
      <c r="B32" s="5" t="s">
        <v>13</v>
      </c>
      <c r="C32" s="4" t="str">
        <f>"肜雅婵"</f>
        <v>肜雅婵</v>
      </c>
      <c r="D32" s="4" t="str">
        <f t="shared" si="0"/>
        <v>女</v>
      </c>
      <c r="E32" s="4" t="str">
        <f>"1992-02-03"</f>
        <v>1992-02-03</v>
      </c>
      <c r="F32" s="5"/>
    </row>
    <row r="33" spans="1:6" ht="24" customHeight="1">
      <c r="A33" s="4">
        <v>31</v>
      </c>
      <c r="B33" s="5" t="s">
        <v>14</v>
      </c>
      <c r="C33" s="4" t="str">
        <f>"王曼"</f>
        <v>王曼</v>
      </c>
      <c r="D33" s="4" t="str">
        <f t="shared" si="0"/>
        <v>女</v>
      </c>
      <c r="E33" s="4" t="str">
        <f>"1993-12-01"</f>
        <v>1993-12-01</v>
      </c>
      <c r="F33" s="5"/>
    </row>
    <row r="34" spans="1:6" ht="24" customHeight="1">
      <c r="A34" s="4">
        <v>32</v>
      </c>
      <c r="B34" s="5" t="s">
        <v>14</v>
      </c>
      <c r="C34" s="4" t="str">
        <f>"李合伟"</f>
        <v>李合伟</v>
      </c>
      <c r="D34" s="4" t="str">
        <f>"男"</f>
        <v>男</v>
      </c>
      <c r="E34" s="4" t="str">
        <f>"1991-09-12"</f>
        <v>1991-09-12</v>
      </c>
      <c r="F34" s="5"/>
    </row>
    <row r="35" spans="1:6" ht="24" customHeight="1">
      <c r="A35" s="4">
        <v>33</v>
      </c>
      <c r="B35" s="5" t="s">
        <v>14</v>
      </c>
      <c r="C35" s="4" t="str">
        <f>"段莉莎"</f>
        <v>段莉莎</v>
      </c>
      <c r="D35" s="4" t="str">
        <f aca="true" t="shared" si="1" ref="D35:D41">"女"</f>
        <v>女</v>
      </c>
      <c r="E35" s="4" t="str">
        <f>"1997-02-02"</f>
        <v>1997-02-02</v>
      </c>
      <c r="F35" s="5"/>
    </row>
    <row r="36" spans="1:6" ht="24" customHeight="1">
      <c r="A36" s="4">
        <v>34</v>
      </c>
      <c r="B36" s="5" t="s">
        <v>15</v>
      </c>
      <c r="C36" s="4" t="str">
        <f>"史雪薇"</f>
        <v>史雪薇</v>
      </c>
      <c r="D36" s="4" t="str">
        <f t="shared" si="1"/>
        <v>女</v>
      </c>
      <c r="E36" s="4" t="str">
        <f>"1996-12-14"</f>
        <v>1996-12-14</v>
      </c>
      <c r="F36" s="5"/>
    </row>
    <row r="37" spans="1:6" ht="24" customHeight="1">
      <c r="A37" s="4">
        <v>35</v>
      </c>
      <c r="B37" s="5" t="s">
        <v>15</v>
      </c>
      <c r="C37" s="4" t="str">
        <f>"宋阳"</f>
        <v>宋阳</v>
      </c>
      <c r="D37" s="4" t="str">
        <f t="shared" si="1"/>
        <v>女</v>
      </c>
      <c r="E37" s="4" t="str">
        <f>"1998-08-17"</f>
        <v>1998-08-17</v>
      </c>
      <c r="F37" s="5"/>
    </row>
    <row r="38" spans="1:6" ht="24" customHeight="1">
      <c r="A38" s="4">
        <v>36</v>
      </c>
      <c r="B38" s="5" t="s">
        <v>16</v>
      </c>
      <c r="C38" s="4" t="str">
        <f>"王根娣"</f>
        <v>王根娣</v>
      </c>
      <c r="D38" s="4" t="str">
        <f t="shared" si="1"/>
        <v>女</v>
      </c>
      <c r="E38" s="4" t="str">
        <f>"1993-08-12"</f>
        <v>1993-08-12</v>
      </c>
      <c r="F38" s="5"/>
    </row>
    <row r="39" spans="1:6" ht="24" customHeight="1">
      <c r="A39" s="4">
        <v>37</v>
      </c>
      <c r="B39" s="5" t="s">
        <v>16</v>
      </c>
      <c r="C39" s="4" t="str">
        <f>"赵艳敏"</f>
        <v>赵艳敏</v>
      </c>
      <c r="D39" s="4" t="str">
        <f t="shared" si="1"/>
        <v>女</v>
      </c>
      <c r="E39" s="4" t="str">
        <f>"1996-11-18"</f>
        <v>1996-11-18</v>
      </c>
      <c r="F39" s="5"/>
    </row>
    <row r="40" spans="1:6" ht="24" customHeight="1">
      <c r="A40" s="4">
        <v>38</v>
      </c>
      <c r="B40" s="5" t="s">
        <v>17</v>
      </c>
      <c r="C40" s="4" t="str">
        <f>"韩亚男"</f>
        <v>韩亚男</v>
      </c>
      <c r="D40" s="4" t="str">
        <f t="shared" si="1"/>
        <v>女</v>
      </c>
      <c r="E40" s="4" t="str">
        <f>"1996-12-04"</f>
        <v>1996-12-04</v>
      </c>
      <c r="F40" s="5"/>
    </row>
    <row r="41" spans="1:6" ht="24" customHeight="1">
      <c r="A41" s="4">
        <v>39</v>
      </c>
      <c r="B41" s="5" t="s">
        <v>17</v>
      </c>
      <c r="C41" s="4" t="str">
        <f>"王远"</f>
        <v>王远</v>
      </c>
      <c r="D41" s="4" t="str">
        <f t="shared" si="1"/>
        <v>女</v>
      </c>
      <c r="E41" s="4" t="str">
        <f>"1996-07-23"</f>
        <v>1996-07-23</v>
      </c>
      <c r="F41" s="5"/>
    </row>
    <row r="42" spans="1:6" ht="24" customHeight="1">
      <c r="A42" s="4">
        <v>40</v>
      </c>
      <c r="B42" s="5" t="s">
        <v>18</v>
      </c>
      <c r="C42" s="4" t="str">
        <f>"王磊"</f>
        <v>王磊</v>
      </c>
      <c r="D42" s="4" t="str">
        <f>"男"</f>
        <v>男</v>
      </c>
      <c r="E42" s="4" t="str">
        <f>"1991-08-08"</f>
        <v>1991-08-08</v>
      </c>
      <c r="F42" s="5"/>
    </row>
    <row r="43" spans="1:6" ht="24" customHeight="1">
      <c r="A43" s="4">
        <v>41</v>
      </c>
      <c r="B43" s="5" t="s">
        <v>18</v>
      </c>
      <c r="C43" s="4" t="str">
        <f>"毕倩"</f>
        <v>毕倩</v>
      </c>
      <c r="D43" s="4" t="str">
        <f aca="true" t="shared" si="2" ref="D43:D53">"女"</f>
        <v>女</v>
      </c>
      <c r="E43" s="4" t="str">
        <f>"1994-06-04"</f>
        <v>1994-06-04</v>
      </c>
      <c r="F43" s="5"/>
    </row>
    <row r="44" spans="1:6" ht="24" customHeight="1">
      <c r="A44" s="4">
        <v>42</v>
      </c>
      <c r="B44" s="5" t="s">
        <v>19</v>
      </c>
      <c r="C44" s="4" t="str">
        <f>"李楠"</f>
        <v>李楠</v>
      </c>
      <c r="D44" s="4" t="str">
        <f t="shared" si="2"/>
        <v>女</v>
      </c>
      <c r="E44" s="4" t="str">
        <f>"1992-04-27"</f>
        <v>1992-04-27</v>
      </c>
      <c r="F44" s="5"/>
    </row>
    <row r="45" spans="1:6" ht="24" customHeight="1">
      <c r="A45" s="4">
        <v>43</v>
      </c>
      <c r="B45" s="5" t="s">
        <v>19</v>
      </c>
      <c r="C45" s="4" t="str">
        <f>"张寒月"</f>
        <v>张寒月</v>
      </c>
      <c r="D45" s="4" t="str">
        <f t="shared" si="2"/>
        <v>女</v>
      </c>
      <c r="E45" s="4" t="str">
        <f>"1990-02-16"</f>
        <v>1990-02-16</v>
      </c>
      <c r="F45" s="5"/>
    </row>
    <row r="46" spans="1:6" ht="24" customHeight="1">
      <c r="A46" s="4">
        <v>44</v>
      </c>
      <c r="B46" s="5" t="s">
        <v>20</v>
      </c>
      <c r="C46" s="4" t="str">
        <f>"朱爱连"</f>
        <v>朱爱连</v>
      </c>
      <c r="D46" s="4" t="str">
        <f t="shared" si="2"/>
        <v>女</v>
      </c>
      <c r="E46" s="4" t="str">
        <f>"1994-12-10"</f>
        <v>1994-12-10</v>
      </c>
      <c r="F46" s="5"/>
    </row>
    <row r="47" spans="1:6" ht="24" customHeight="1">
      <c r="A47" s="4">
        <v>45</v>
      </c>
      <c r="B47" s="5" t="s">
        <v>20</v>
      </c>
      <c r="C47" s="4" t="str">
        <f>"武盛阳"</f>
        <v>武盛阳</v>
      </c>
      <c r="D47" s="4" t="str">
        <f t="shared" si="2"/>
        <v>女</v>
      </c>
      <c r="E47" s="4" t="str">
        <f>"1994-01-09"</f>
        <v>1994-01-09</v>
      </c>
      <c r="F47" s="5"/>
    </row>
    <row r="48" spans="1:6" ht="24" customHeight="1">
      <c r="A48" s="4">
        <v>46</v>
      </c>
      <c r="B48" s="5" t="s">
        <v>20</v>
      </c>
      <c r="C48" s="4" t="str">
        <f>"宋荣荣"</f>
        <v>宋荣荣</v>
      </c>
      <c r="D48" s="4" t="str">
        <f t="shared" si="2"/>
        <v>女</v>
      </c>
      <c r="E48" s="4" t="str">
        <f>"1988-10-05"</f>
        <v>1988-10-05</v>
      </c>
      <c r="F48" s="5"/>
    </row>
    <row r="49" spans="1:6" ht="24" customHeight="1">
      <c r="A49" s="4">
        <v>47</v>
      </c>
      <c r="B49" s="5" t="s">
        <v>21</v>
      </c>
      <c r="C49" s="4" t="str">
        <f>"黄阳"</f>
        <v>黄阳</v>
      </c>
      <c r="D49" s="4" t="str">
        <f t="shared" si="2"/>
        <v>女</v>
      </c>
      <c r="E49" s="4" t="str">
        <f>"1995-06-02"</f>
        <v>1995-06-02</v>
      </c>
      <c r="F49" s="5"/>
    </row>
    <row r="50" spans="1:6" ht="24" customHeight="1">
      <c r="A50" s="4">
        <v>48</v>
      </c>
      <c r="B50" s="5" t="s">
        <v>21</v>
      </c>
      <c r="C50" s="4" t="str">
        <f>"张阳阳"</f>
        <v>张阳阳</v>
      </c>
      <c r="D50" s="4" t="str">
        <f t="shared" si="2"/>
        <v>女</v>
      </c>
      <c r="E50" s="4" t="str">
        <f>"1991-02-02"</f>
        <v>1991-02-02</v>
      </c>
      <c r="F50" s="5"/>
    </row>
    <row r="51" spans="1:6" ht="24" customHeight="1">
      <c r="A51" s="4">
        <v>49</v>
      </c>
      <c r="B51" s="5" t="s">
        <v>22</v>
      </c>
      <c r="C51" s="4" t="str">
        <f>"王敏"</f>
        <v>王敏</v>
      </c>
      <c r="D51" s="4" t="str">
        <f t="shared" si="2"/>
        <v>女</v>
      </c>
      <c r="E51" s="4" t="str">
        <f>"1990-07-21"</f>
        <v>1990-07-21</v>
      </c>
      <c r="F51" s="5"/>
    </row>
    <row r="52" spans="1:6" ht="24" customHeight="1">
      <c r="A52" s="4">
        <v>50</v>
      </c>
      <c r="B52" s="5" t="s">
        <v>22</v>
      </c>
      <c r="C52" s="4" t="str">
        <f>"赵玉峰"</f>
        <v>赵玉峰</v>
      </c>
      <c r="D52" s="4" t="str">
        <f t="shared" si="2"/>
        <v>女</v>
      </c>
      <c r="E52" s="4" t="str">
        <f>"1988-02-16"</f>
        <v>1988-02-16</v>
      </c>
      <c r="F52" s="5"/>
    </row>
    <row r="53" spans="1:6" ht="24" customHeight="1">
      <c r="A53" s="4">
        <v>51</v>
      </c>
      <c r="B53" s="5" t="s">
        <v>22</v>
      </c>
      <c r="C53" s="4" t="str">
        <f>"吴艳阳"</f>
        <v>吴艳阳</v>
      </c>
      <c r="D53" s="4" t="str">
        <f t="shared" si="2"/>
        <v>女</v>
      </c>
      <c r="E53" s="4" t="str">
        <f>"1993-10-23"</f>
        <v>1993-10-23</v>
      </c>
      <c r="F53" s="5"/>
    </row>
    <row r="54" ht="24" customHeight="1"/>
  </sheetData>
  <sheetProtection/>
  <mergeCells count="1">
    <mergeCell ref="A1:F1"/>
  </mergeCells>
  <printOptions horizontalCentered="1" verticalCentered="1"/>
  <pageMargins left="0.7513888888888889" right="0.7513888888888889" top="0.8027777777777778" bottom="0.60625" header="0.5" footer="0.3027777777777777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舍多</cp:lastModifiedBy>
  <dcterms:created xsi:type="dcterms:W3CDTF">2021-04-19T03:09:51Z</dcterms:created>
  <dcterms:modified xsi:type="dcterms:W3CDTF">2021-04-20T07:59:45Z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B03DA446F1954788BA7EBA4A6063DBCA</vt:lpwstr>
  </property>
</Properties>
</file>