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序成绩" sheetId="1" r:id="rId1"/>
  </sheets>
  <definedNames>
    <definedName name="_xlnm.Print_Titles" localSheetId="0">'排序成绩'!$2:$3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<sst xmlns="http://schemas.openxmlformats.org/spreadsheetml/2006/main" count="7" uniqueCount="7">
  <si>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附件：1</t>
  </si>
  <si>
    <t xml:space="preserve">   2020年唐河县公开招聘初级中
   学教师进入面试人员名单</t>
  </si>
  <si>
    <t>序号</t>
  </si>
  <si>
    <t>姓名</t>
  </si>
  <si>
    <t>准考证号</t>
  </si>
  <si>
    <t>戚春雨</t>
  </si>
  <si>
    <t>王婷婷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</si>
</sst>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7"/>
  <sheetViews>
    <sheetView tabSelected="1" workbookViewId="0" topLeftCell="A61">
      <selection activeCell="A149" sqref="A149:A157"/>
    </sheetView>
  </sheetViews>
  <sheetFormatPr defaultColWidth="8.75390625" defaultRowHeight="24.75" customHeight="1"/>
  <cols>
    <col min="1" max="1" width="9.75390625" style="2" customWidth="1"/>
    <col min="2" max="2" width="19.75390625" style="2" customWidth="1"/>
    <col min="3" max="3" width="35.875" style="2" customWidth="1"/>
    <col min="4" max="18" width="9.00390625" style="3" bestFit="1" customWidth="1"/>
    <col min="19" max="16384" width="8.75390625" style="3" customWidth="1"/>
  </cols>
  <sheetData>
    <row r="1" spans="1:3" ht="24.75" customHeight="1">
      <c r="A1" s="4" t="s">
        <v>0</v>
      </c>
      <c r="B1" s="5"/>
      <c r="C1" s="5"/>
    </row>
    <row r="2" spans="1:3" ht="66" customHeight="1">
      <c r="A2" s="6" t="s">
        <v>1</v>
      </c>
      <c r="B2" s="7"/>
      <c r="C2" s="7"/>
    </row>
    <row r="3" spans="1:3" s="1" customFormat="1" ht="24.75" customHeight="1">
      <c r="A3" s="8" t="s">
        <v>2</v>
      </c>
      <c r="B3" s="8" t="s">
        <v>3</v>
      </c>
      <c r="C3" s="8" t="s">
        <v>4</v>
      </c>
    </row>
    <row r="4" spans="1:3" s="1" customFormat="1" ht="24.75" customHeight="1">
      <c r="A4" s="9">
        <v>1</v>
      </c>
      <c r="B4" s="8" t="str">
        <f>"杨柯"</f>
        <v>杨柯</v>
      </c>
      <c r="C4" s="8" t="str">
        <f>"72601010129"</f>
        <v>72601010129</v>
      </c>
    </row>
    <row r="5" spans="1:3" s="1" customFormat="1" ht="24.75" customHeight="1">
      <c r="A5" s="9">
        <v>2</v>
      </c>
      <c r="B5" s="8" t="str">
        <f>"张怹怹"</f>
        <v>张怹怹</v>
      </c>
      <c r="C5" s="8" t="str">
        <f>"72601010104"</f>
        <v>72601010104</v>
      </c>
    </row>
    <row r="6" spans="1:3" s="1" customFormat="1" ht="24.75" customHeight="1">
      <c r="A6" s="9">
        <v>3</v>
      </c>
      <c r="B6" s="8" t="str">
        <f>"陈珂"</f>
        <v>陈珂</v>
      </c>
      <c r="C6" s="8" t="str">
        <f>"72601010101"</f>
        <v>72601010101</v>
      </c>
    </row>
    <row r="7" spans="1:3" s="1" customFormat="1" ht="24.75" customHeight="1">
      <c r="A7" s="9">
        <v>4</v>
      </c>
      <c r="B7" s="8" t="str">
        <f>"李亚秋"</f>
        <v>李亚秋</v>
      </c>
      <c r="C7" s="8" t="str">
        <f>"72601010106"</f>
        <v>72601010106</v>
      </c>
    </row>
    <row r="8" spans="1:3" s="1" customFormat="1" ht="24.75" customHeight="1">
      <c r="A8" s="9">
        <v>5</v>
      </c>
      <c r="B8" s="8" t="str">
        <f>"陈辛"</f>
        <v>陈辛</v>
      </c>
      <c r="C8" s="8" t="str">
        <f>"72601010120"</f>
        <v>72601010120</v>
      </c>
    </row>
    <row r="9" spans="1:3" s="1" customFormat="1" ht="24.75" customHeight="1">
      <c r="A9" s="9">
        <v>6</v>
      </c>
      <c r="B9" s="8" t="str">
        <f>"汪娇"</f>
        <v>汪娇</v>
      </c>
      <c r="C9" s="8" t="str">
        <f>"72601010105"</f>
        <v>72601010105</v>
      </c>
    </row>
    <row r="10" spans="1:3" s="1" customFormat="1" ht="24.75" customHeight="1">
      <c r="A10" s="9">
        <v>7</v>
      </c>
      <c r="B10" s="8" t="str">
        <f>"顾定静"</f>
        <v>顾定静</v>
      </c>
      <c r="C10" s="8" t="str">
        <f>"72601020203"</f>
        <v>72601020203</v>
      </c>
    </row>
    <row r="11" spans="1:3" s="1" customFormat="1" ht="24.75" customHeight="1">
      <c r="A11" s="9">
        <v>8</v>
      </c>
      <c r="B11" s="8" t="str">
        <f>"宋培"</f>
        <v>宋培</v>
      </c>
      <c r="C11" s="8" t="str">
        <f>"72601020207"</f>
        <v>72601020207</v>
      </c>
    </row>
    <row r="12" spans="1:3" s="1" customFormat="1" ht="24.75" customHeight="1">
      <c r="A12" s="9">
        <v>9</v>
      </c>
      <c r="B12" s="8" t="str">
        <f>"廖悦"</f>
        <v>廖悦</v>
      </c>
      <c r="C12" s="8" t="str">
        <f>"72601030212"</f>
        <v>72601030212</v>
      </c>
    </row>
    <row r="13" spans="1:3" s="1" customFormat="1" ht="24.75" customHeight="1">
      <c r="A13" s="9">
        <v>10</v>
      </c>
      <c r="B13" s="8" t="str">
        <f>"王佳"</f>
        <v>王佳</v>
      </c>
      <c r="C13" s="8" t="str">
        <f>"72601030214"</f>
        <v>72601030214</v>
      </c>
    </row>
    <row r="14" spans="1:3" s="1" customFormat="1" ht="24.75" customHeight="1">
      <c r="A14" s="9">
        <v>11</v>
      </c>
      <c r="B14" s="8" t="str">
        <f>"王玲"</f>
        <v>王玲</v>
      </c>
      <c r="C14" s="8" t="str">
        <f>"72601030213"</f>
        <v>72601030213</v>
      </c>
    </row>
    <row r="15" spans="1:3" s="1" customFormat="1" ht="24.75" customHeight="1">
      <c r="A15" s="9">
        <v>12</v>
      </c>
      <c r="B15" s="8" t="str">
        <f>"刘飒"</f>
        <v>刘飒</v>
      </c>
      <c r="C15" s="8" t="str">
        <f>"72602020304"</f>
        <v>72602020304</v>
      </c>
    </row>
    <row r="16" spans="1:3" s="1" customFormat="1" ht="24.75" customHeight="1">
      <c r="A16" s="9">
        <v>13</v>
      </c>
      <c r="B16" s="8" t="str">
        <f>"宁琨玉"</f>
        <v>宁琨玉</v>
      </c>
      <c r="C16" s="8" t="str">
        <f>"72602020219"</f>
        <v>72602020219</v>
      </c>
    </row>
    <row r="17" spans="1:3" s="1" customFormat="1" ht="24.75" customHeight="1">
      <c r="A17" s="9">
        <v>14</v>
      </c>
      <c r="B17" s="8" t="str">
        <f>"王砻评"</f>
        <v>王砻评</v>
      </c>
      <c r="C17" s="8" t="str">
        <f>"72602020314"</f>
        <v>72602020314</v>
      </c>
    </row>
    <row r="18" spans="1:3" s="1" customFormat="1" ht="24.75" customHeight="1">
      <c r="A18" s="9">
        <v>15</v>
      </c>
      <c r="B18" s="8" t="str">
        <f>"王晓红"</f>
        <v>王晓红</v>
      </c>
      <c r="C18" s="8" t="str">
        <f>"72602020227"</f>
        <v>72602020227</v>
      </c>
    </row>
    <row r="19" spans="1:3" s="1" customFormat="1" ht="24.75" customHeight="1">
      <c r="A19" s="9">
        <v>16</v>
      </c>
      <c r="B19" s="8" t="str">
        <f>"陈典"</f>
        <v>陈典</v>
      </c>
      <c r="C19" s="8" t="str">
        <f>"72602020310"</f>
        <v>72602020310</v>
      </c>
    </row>
    <row r="20" spans="1:3" s="1" customFormat="1" ht="24.75" customHeight="1">
      <c r="A20" s="9">
        <v>17</v>
      </c>
      <c r="B20" s="8" t="str">
        <f>"仝彬彬"</f>
        <v>仝彬彬</v>
      </c>
      <c r="C20" s="8" t="str">
        <f>"72602020311"</f>
        <v>72602020311</v>
      </c>
    </row>
    <row r="21" spans="1:3" s="1" customFormat="1" ht="24.75" customHeight="1">
      <c r="A21" s="9">
        <v>18</v>
      </c>
      <c r="B21" s="8" t="str">
        <f>"杜亭"</f>
        <v>杜亭</v>
      </c>
      <c r="C21" s="8" t="str">
        <f>"72602020312"</f>
        <v>72602020312</v>
      </c>
    </row>
    <row r="22" spans="1:3" s="1" customFormat="1" ht="24.75" customHeight="1">
      <c r="A22" s="9">
        <v>19</v>
      </c>
      <c r="B22" s="8" t="str">
        <f>"张晓鹏"</f>
        <v>张晓鹏</v>
      </c>
      <c r="C22" s="8" t="str">
        <f>"72602020215"</f>
        <v>72602020215</v>
      </c>
    </row>
    <row r="23" spans="1:3" s="1" customFormat="1" ht="24.75" customHeight="1">
      <c r="A23" s="9">
        <v>20</v>
      </c>
      <c r="B23" s="8" t="str">
        <f>"张赛儿"</f>
        <v>张赛儿</v>
      </c>
      <c r="C23" s="8" t="str">
        <f>"72602020308"</f>
        <v>72602020308</v>
      </c>
    </row>
    <row r="24" spans="1:3" s="1" customFormat="1" ht="24.75" customHeight="1">
      <c r="A24" s="9">
        <v>21</v>
      </c>
      <c r="B24" s="8" t="str">
        <f>"王珊珊"</f>
        <v>王珊珊</v>
      </c>
      <c r="C24" s="8" t="str">
        <f>"72602020313"</f>
        <v>72602020313</v>
      </c>
    </row>
    <row r="25" spans="1:3" s="1" customFormat="1" ht="24.75" customHeight="1">
      <c r="A25" s="9">
        <v>22</v>
      </c>
      <c r="B25" s="8" t="str">
        <f>"薛冰"</f>
        <v>薛冰</v>
      </c>
      <c r="C25" s="8" t="str">
        <f>"72602020223"</f>
        <v>72602020223</v>
      </c>
    </row>
    <row r="26" spans="1:3" s="1" customFormat="1" ht="24.75" customHeight="1">
      <c r="A26" s="9">
        <v>23</v>
      </c>
      <c r="B26" s="8" t="str">
        <f>"郭丽卿"</f>
        <v>郭丽卿</v>
      </c>
      <c r="C26" s="8" t="str">
        <f>"72602020224"</f>
        <v>72602020224</v>
      </c>
    </row>
    <row r="27" spans="1:3" s="1" customFormat="1" ht="24.75" customHeight="1">
      <c r="A27" s="9">
        <v>24</v>
      </c>
      <c r="B27" s="8" t="str">
        <f>"吴江南"</f>
        <v>吴江南</v>
      </c>
      <c r="C27" s="8" t="str">
        <f>"72602030322"</f>
        <v>72602030322</v>
      </c>
    </row>
    <row r="28" spans="1:3" s="1" customFormat="1" ht="24.75" customHeight="1">
      <c r="A28" s="9">
        <v>25</v>
      </c>
      <c r="B28" s="8" t="str">
        <f>"王珍"</f>
        <v>王珍</v>
      </c>
      <c r="C28" s="8" t="str">
        <f>"72602030402"</f>
        <v>72602030402</v>
      </c>
    </row>
    <row r="29" spans="1:3" s="1" customFormat="1" ht="24.75" customHeight="1">
      <c r="A29" s="9">
        <v>26</v>
      </c>
      <c r="B29" s="8" t="str">
        <f>"焦淼"</f>
        <v>焦淼</v>
      </c>
      <c r="C29" s="8" t="str">
        <f>"72602030404"</f>
        <v>72602030404</v>
      </c>
    </row>
    <row r="30" spans="1:3" s="1" customFormat="1" ht="24.75" customHeight="1">
      <c r="A30" s="9">
        <v>27</v>
      </c>
      <c r="B30" s="8" t="str">
        <f>"张克云"</f>
        <v>张克云</v>
      </c>
      <c r="C30" s="8" t="str">
        <f>"72602030325"</f>
        <v>72602030325</v>
      </c>
    </row>
    <row r="31" spans="1:3" s="1" customFormat="1" ht="24.75" customHeight="1">
      <c r="A31" s="9">
        <v>28</v>
      </c>
      <c r="B31" s="8" t="str">
        <f>"王莹莹"</f>
        <v>王莹莹</v>
      </c>
      <c r="C31" s="8" t="str">
        <f>"72602030406"</f>
        <v>72602030406</v>
      </c>
    </row>
    <row r="32" spans="1:3" s="1" customFormat="1" ht="24.75" customHeight="1">
      <c r="A32" s="9">
        <v>29</v>
      </c>
      <c r="B32" s="8" t="str">
        <f>"姬春玲"</f>
        <v>姬春玲</v>
      </c>
      <c r="C32" s="8" t="str">
        <f>"72602030329"</f>
        <v>72602030329</v>
      </c>
    </row>
    <row r="33" spans="1:3" s="1" customFormat="1" ht="24.75" customHeight="1">
      <c r="A33" s="9">
        <v>30</v>
      </c>
      <c r="B33" s="8" t="str">
        <f>"聂垚"</f>
        <v>聂垚</v>
      </c>
      <c r="C33" s="8" t="str">
        <f>"72602030330"</f>
        <v>72602030330</v>
      </c>
    </row>
    <row r="34" spans="1:3" s="1" customFormat="1" ht="24.75" customHeight="1">
      <c r="A34" s="9">
        <v>31</v>
      </c>
      <c r="B34" s="8" t="str">
        <f>"白晓丹"</f>
        <v>白晓丹</v>
      </c>
      <c r="C34" s="8" t="str">
        <f>"72602030323"</f>
        <v>72602030323</v>
      </c>
    </row>
    <row r="35" spans="1:3" s="1" customFormat="1" ht="24.75" customHeight="1">
      <c r="A35" s="9">
        <v>32</v>
      </c>
      <c r="B35" s="8" t="str">
        <f>"冯志成"</f>
        <v>冯志成</v>
      </c>
      <c r="C35" s="8" t="str">
        <f>"72602030403"</f>
        <v>72602030403</v>
      </c>
    </row>
    <row r="36" spans="1:3" s="1" customFormat="1" ht="24.75" customHeight="1">
      <c r="A36" s="9">
        <v>33</v>
      </c>
      <c r="B36" s="8" t="str">
        <f>"张艳"</f>
        <v>张艳</v>
      </c>
      <c r="C36" s="8" t="str">
        <f>"72602050414"</f>
        <v>72602050414</v>
      </c>
    </row>
    <row r="37" spans="1:3" s="1" customFormat="1" ht="24.75" customHeight="1">
      <c r="A37" s="9">
        <v>34</v>
      </c>
      <c r="B37" s="8" t="str">
        <f>"张玲玲"</f>
        <v>张玲玲</v>
      </c>
      <c r="C37" s="8" t="str">
        <f>"72602050415"</f>
        <v>72602050415</v>
      </c>
    </row>
    <row r="38" spans="1:3" s="1" customFormat="1" ht="24.75" customHeight="1">
      <c r="A38" s="9">
        <v>35</v>
      </c>
      <c r="B38" s="8" t="str">
        <f>"李欣欣"</f>
        <v>李欣欣</v>
      </c>
      <c r="C38" s="8" t="str">
        <f>"72602050418"</f>
        <v>72602050418</v>
      </c>
    </row>
    <row r="39" spans="1:3" s="1" customFormat="1" ht="24.75" customHeight="1">
      <c r="A39" s="9">
        <v>36</v>
      </c>
      <c r="B39" s="8" t="str">
        <f>"赵利先"</f>
        <v>赵利先</v>
      </c>
      <c r="C39" s="8" t="str">
        <f>"72602050419"</f>
        <v>72602050419</v>
      </c>
    </row>
    <row r="40" spans="1:3" s="1" customFormat="1" ht="24.75" customHeight="1">
      <c r="A40" s="9">
        <v>37</v>
      </c>
      <c r="B40" s="8" t="str">
        <f>"王闪闪"</f>
        <v>王闪闪</v>
      </c>
      <c r="C40" s="8" t="str">
        <f>"72602050413"</f>
        <v>72602050413</v>
      </c>
    </row>
    <row r="41" spans="1:3" s="1" customFormat="1" ht="24.75" customHeight="1">
      <c r="A41" s="9">
        <v>38</v>
      </c>
      <c r="B41" s="8" t="str">
        <f>"苏伟"</f>
        <v>苏伟</v>
      </c>
      <c r="C41" s="8" t="str">
        <f>"72602050417"</f>
        <v>72602050417</v>
      </c>
    </row>
    <row r="42" spans="1:3" s="1" customFormat="1" ht="24.75" customHeight="1">
      <c r="A42" s="9">
        <v>39</v>
      </c>
      <c r="B42" s="8" t="str">
        <f>"贾路路"</f>
        <v>贾路路</v>
      </c>
      <c r="C42" s="8" t="str">
        <f>"72602060423"</f>
        <v>72602060423</v>
      </c>
    </row>
    <row r="43" spans="1:3" s="1" customFormat="1" ht="24.75" customHeight="1">
      <c r="A43" s="9">
        <v>40</v>
      </c>
      <c r="B43" s="8" t="str">
        <f>"张展"</f>
        <v>张展</v>
      </c>
      <c r="C43" s="8" t="str">
        <f>"72602070427"</f>
        <v>72602070427</v>
      </c>
    </row>
    <row r="44" spans="1:3" s="1" customFormat="1" ht="24.75" customHeight="1">
      <c r="A44" s="9">
        <v>41</v>
      </c>
      <c r="B44" s="8" t="str">
        <f>"李珂珂"</f>
        <v>李珂珂</v>
      </c>
      <c r="C44" s="8" t="str">
        <f>"72604010501"</f>
        <v>72604010501</v>
      </c>
    </row>
    <row r="45" spans="1:3" s="1" customFormat="1" ht="24.75" customHeight="1">
      <c r="A45" s="9">
        <v>42</v>
      </c>
      <c r="B45" s="8" t="str">
        <f>"何海涛"</f>
        <v>何海涛</v>
      </c>
      <c r="C45" s="8" t="str">
        <f>"72604010507"</f>
        <v>72604010507</v>
      </c>
    </row>
    <row r="46" spans="1:3" s="1" customFormat="1" ht="24.75" customHeight="1">
      <c r="A46" s="9">
        <v>43</v>
      </c>
      <c r="B46" s="8" t="str">
        <f>"张丽萍"</f>
        <v>张丽萍</v>
      </c>
      <c r="C46" s="8" t="str">
        <f>"72604010429"</f>
        <v>72604010429</v>
      </c>
    </row>
    <row r="47" spans="1:3" s="1" customFormat="1" ht="24.75" customHeight="1">
      <c r="A47" s="9">
        <v>44</v>
      </c>
      <c r="B47" s="8" t="str">
        <f>"焦梦茹"</f>
        <v>焦梦茹</v>
      </c>
      <c r="C47" s="8" t="str">
        <f>"72604010502"</f>
        <v>72604010502</v>
      </c>
    </row>
    <row r="48" spans="1:3" s="1" customFormat="1" ht="24.75" customHeight="1">
      <c r="A48" s="9">
        <v>45</v>
      </c>
      <c r="B48" s="8" t="str">
        <f>"白婷"</f>
        <v>白婷</v>
      </c>
      <c r="C48" s="8" t="str">
        <f>"72604010430"</f>
        <v>72604010430</v>
      </c>
    </row>
    <row r="49" spans="1:3" s="1" customFormat="1" ht="24.75" customHeight="1">
      <c r="A49" s="9">
        <v>46</v>
      </c>
      <c r="B49" s="8" t="str">
        <f>"陈园园"</f>
        <v>陈园园</v>
      </c>
      <c r="C49" s="8" t="str">
        <f>"72604010509"</f>
        <v>72604010509</v>
      </c>
    </row>
    <row r="50" spans="1:3" s="1" customFormat="1" ht="24.75" customHeight="1">
      <c r="A50" s="9">
        <v>47</v>
      </c>
      <c r="B50" s="8" t="str">
        <f>"王雪"</f>
        <v>王雪</v>
      </c>
      <c r="C50" s="8" t="str">
        <f>"72604010513"</f>
        <v>72604010513</v>
      </c>
    </row>
    <row r="51" spans="1:3" s="1" customFormat="1" ht="24.75" customHeight="1">
      <c r="A51" s="9">
        <v>48</v>
      </c>
      <c r="B51" s="8" t="str">
        <f>"袁嫣然"</f>
        <v>袁嫣然</v>
      </c>
      <c r="C51" s="8" t="str">
        <f>"72604010504"</f>
        <v>72604010504</v>
      </c>
    </row>
    <row r="52" spans="1:3" s="1" customFormat="1" ht="24.75" customHeight="1">
      <c r="A52" s="9">
        <v>49</v>
      </c>
      <c r="B52" s="8" t="str">
        <f>"党国红"</f>
        <v>党国红</v>
      </c>
      <c r="C52" s="8" t="str">
        <f>"72604010506"</f>
        <v>72604010506</v>
      </c>
    </row>
    <row r="53" spans="1:3" s="1" customFormat="1" ht="24.75" customHeight="1">
      <c r="A53" s="9">
        <v>50</v>
      </c>
      <c r="B53" s="8" t="str">
        <f>"李诗尧"</f>
        <v>李诗尧</v>
      </c>
      <c r="C53" s="8" t="str">
        <f>"72604010510"</f>
        <v>72604010510</v>
      </c>
    </row>
    <row r="54" spans="1:3" s="1" customFormat="1" ht="24.75" customHeight="1">
      <c r="A54" s="9">
        <v>51</v>
      </c>
      <c r="B54" s="8" t="str">
        <f>"杨悦"</f>
        <v>杨悦</v>
      </c>
      <c r="C54" s="8" t="str">
        <f>"72604020524"</f>
        <v>72604020524</v>
      </c>
    </row>
    <row r="55" spans="1:3" s="1" customFormat="1" ht="24.75" customHeight="1">
      <c r="A55" s="9">
        <v>52</v>
      </c>
      <c r="B55" s="8" t="str">
        <f>"涂沛迪"</f>
        <v>涂沛迪</v>
      </c>
      <c r="C55" s="8" t="str">
        <f>"72604020517"</f>
        <v>72604020517</v>
      </c>
    </row>
    <row r="56" spans="1:3" s="1" customFormat="1" ht="24.75" customHeight="1">
      <c r="A56" s="9">
        <v>53</v>
      </c>
      <c r="B56" s="8" t="str">
        <f>"杨哲"</f>
        <v>杨哲</v>
      </c>
      <c r="C56" s="8" t="str">
        <f>"72604020521"</f>
        <v>72604020521</v>
      </c>
    </row>
    <row r="57" spans="1:3" s="1" customFormat="1" ht="24.75" customHeight="1">
      <c r="A57" s="9">
        <v>54</v>
      </c>
      <c r="B57" s="8" t="str">
        <f>"余聪"</f>
        <v>余聪</v>
      </c>
      <c r="C57" s="8" t="str">
        <f>"72604020516"</f>
        <v>72604020516</v>
      </c>
    </row>
    <row r="58" spans="1:3" s="1" customFormat="1" ht="24.75" customHeight="1">
      <c r="A58" s="9">
        <v>55</v>
      </c>
      <c r="B58" s="8" t="str">
        <f>"李瑞山"</f>
        <v>李瑞山</v>
      </c>
      <c r="C58" s="8" t="str">
        <f>"72604020514"</f>
        <v>72604020514</v>
      </c>
    </row>
    <row r="59" spans="1:3" s="1" customFormat="1" ht="24.75" customHeight="1">
      <c r="A59" s="9">
        <v>56</v>
      </c>
      <c r="B59" s="8" t="str">
        <f>"张鑫"</f>
        <v>张鑫</v>
      </c>
      <c r="C59" s="8" t="str">
        <f>"72604020523"</f>
        <v>72604020523</v>
      </c>
    </row>
    <row r="60" spans="1:3" s="1" customFormat="1" ht="24.75" customHeight="1">
      <c r="A60" s="9">
        <v>57</v>
      </c>
      <c r="B60" s="8" t="str">
        <f>"党典典"</f>
        <v>党典典</v>
      </c>
      <c r="C60" s="8" t="str">
        <f>"72604020515"</f>
        <v>72604020515</v>
      </c>
    </row>
    <row r="61" spans="1:3" s="1" customFormat="1" ht="24.75" customHeight="1">
      <c r="A61" s="9">
        <v>58</v>
      </c>
      <c r="B61" s="8" t="str">
        <f>"靖小辉"</f>
        <v>靖小辉</v>
      </c>
      <c r="C61" s="8" t="str">
        <f>"72604020519"</f>
        <v>72604020519</v>
      </c>
    </row>
    <row r="62" spans="1:3" s="1" customFormat="1" ht="24.75" customHeight="1">
      <c r="A62" s="9">
        <v>59</v>
      </c>
      <c r="B62" s="8" t="str">
        <f>"魏艺璇"</f>
        <v>魏艺璇</v>
      </c>
      <c r="C62" s="8" t="str">
        <f>"72604030601"</f>
        <v>72604030601</v>
      </c>
    </row>
    <row r="63" spans="1:3" s="1" customFormat="1" ht="24.75" customHeight="1">
      <c r="A63" s="9">
        <v>60</v>
      </c>
      <c r="B63" s="8" t="str">
        <f>"石富荣"</f>
        <v>石富荣</v>
      </c>
      <c r="C63" s="8" t="str">
        <f>"72604030529"</f>
        <v>72604030529</v>
      </c>
    </row>
    <row r="64" spans="1:3" s="1" customFormat="1" ht="24.75" customHeight="1">
      <c r="A64" s="9">
        <v>61</v>
      </c>
      <c r="B64" s="8" t="str">
        <f>"白玉"</f>
        <v>白玉</v>
      </c>
      <c r="C64" s="8" t="str">
        <f>"72604030607"</f>
        <v>72604030607</v>
      </c>
    </row>
    <row r="65" spans="1:3" s="1" customFormat="1" ht="24.75" customHeight="1">
      <c r="A65" s="9">
        <v>62</v>
      </c>
      <c r="B65" s="8" t="str">
        <f>"杨蕾"</f>
        <v>杨蕾</v>
      </c>
      <c r="C65" s="8" t="str">
        <f>"72604030530"</f>
        <v>72604030530</v>
      </c>
    </row>
    <row r="66" spans="1:3" s="1" customFormat="1" ht="24.75" customHeight="1">
      <c r="A66" s="9">
        <v>63</v>
      </c>
      <c r="B66" s="8" t="str">
        <f>"张锎芸"</f>
        <v>张锎芸</v>
      </c>
      <c r="C66" s="8" t="str">
        <f>"72604030604"</f>
        <v>72604030604</v>
      </c>
    </row>
    <row r="67" spans="1:3" s="1" customFormat="1" ht="24.75" customHeight="1">
      <c r="A67" s="9">
        <v>64</v>
      </c>
      <c r="B67" s="8" t="str">
        <f>"郭娣"</f>
        <v>郭娣</v>
      </c>
      <c r="C67" s="8" t="str">
        <f>"72604030602"</f>
        <v>72604030602</v>
      </c>
    </row>
    <row r="68" spans="1:3" s="1" customFormat="1" ht="24.75" customHeight="1">
      <c r="A68" s="9">
        <v>65</v>
      </c>
      <c r="B68" s="8" t="str">
        <f>"王玉娟"</f>
        <v>王玉娟</v>
      </c>
      <c r="C68" s="8" t="str">
        <f>"72604060610"</f>
        <v>72604060610</v>
      </c>
    </row>
    <row r="69" spans="1:3" s="1" customFormat="1" ht="24.75" customHeight="1">
      <c r="A69" s="9">
        <v>66</v>
      </c>
      <c r="B69" s="8" t="str">
        <f>"杨蕾"</f>
        <v>杨蕾</v>
      </c>
      <c r="C69" s="8" t="str">
        <f>"72605010624"</f>
        <v>72605010624</v>
      </c>
    </row>
    <row r="70" spans="1:3" s="1" customFormat="1" ht="24.75" customHeight="1">
      <c r="A70" s="9">
        <v>67</v>
      </c>
      <c r="B70" s="8" t="str">
        <f>"赵傲楠"</f>
        <v>赵傲楠</v>
      </c>
      <c r="C70" s="8" t="str">
        <f>"72605010626"</f>
        <v>72605010626</v>
      </c>
    </row>
    <row r="71" spans="1:3" s="1" customFormat="1" ht="24.75" customHeight="1">
      <c r="A71" s="9">
        <v>68</v>
      </c>
      <c r="B71" s="8" t="str">
        <f>"孔维良"</f>
        <v>孔维良</v>
      </c>
      <c r="C71" s="8" t="str">
        <f>"72605010625"</f>
        <v>72605010625</v>
      </c>
    </row>
    <row r="72" spans="1:3" s="1" customFormat="1" ht="24.75" customHeight="1">
      <c r="A72" s="9">
        <v>69</v>
      </c>
      <c r="B72" s="8" t="str">
        <f>"董甜甜"</f>
        <v>董甜甜</v>
      </c>
      <c r="C72" s="8" t="str">
        <f>"72605010620"</f>
        <v>72605010620</v>
      </c>
    </row>
    <row r="73" spans="1:3" s="1" customFormat="1" ht="24.75" customHeight="1">
      <c r="A73" s="9">
        <v>70</v>
      </c>
      <c r="B73" s="10" t="s">
        <v>5</v>
      </c>
      <c r="C73" s="10">
        <v>72605010619</v>
      </c>
    </row>
    <row r="74" spans="1:3" s="1" customFormat="1" ht="24.75" customHeight="1">
      <c r="A74" s="9">
        <v>71</v>
      </c>
      <c r="B74" s="8" t="str">
        <f>"罗密"</f>
        <v>罗密</v>
      </c>
      <c r="C74" s="8" t="str">
        <f>"72605010622"</f>
        <v>72605010622</v>
      </c>
    </row>
    <row r="75" spans="1:3" s="1" customFormat="1" ht="24.75" customHeight="1">
      <c r="A75" s="9">
        <v>72</v>
      </c>
      <c r="B75" s="8" t="str">
        <f>"翟豪月"</f>
        <v>翟豪月</v>
      </c>
      <c r="C75" s="8" t="str">
        <f>"72605010627"</f>
        <v>72605010627</v>
      </c>
    </row>
    <row r="76" spans="1:3" s="1" customFormat="1" ht="24.75" customHeight="1">
      <c r="A76" s="9">
        <v>73</v>
      </c>
      <c r="B76" s="8" t="str">
        <f>"常钰"</f>
        <v>常钰</v>
      </c>
      <c r="C76" s="8" t="str">
        <f>"72605010629"</f>
        <v>72605010629</v>
      </c>
    </row>
    <row r="77" spans="1:3" s="1" customFormat="1" ht="24.75" customHeight="1">
      <c r="A77" s="9">
        <v>74</v>
      </c>
      <c r="B77" s="8" t="str">
        <f>"李倩"</f>
        <v>李倩</v>
      </c>
      <c r="C77" s="8" t="str">
        <f>"72605010628"</f>
        <v>72605010628</v>
      </c>
    </row>
    <row r="78" spans="1:3" s="1" customFormat="1" ht="24.75" customHeight="1">
      <c r="A78" s="9">
        <v>75</v>
      </c>
      <c r="B78" s="8" t="str">
        <f>"屈朝阳"</f>
        <v>屈朝阳</v>
      </c>
      <c r="C78" s="8" t="str">
        <f>"72605020704"</f>
        <v>72605020704</v>
      </c>
    </row>
    <row r="79" spans="1:3" s="1" customFormat="1" ht="24.75" customHeight="1">
      <c r="A79" s="9">
        <v>76</v>
      </c>
      <c r="B79" s="8" t="str">
        <f>"郑霄"</f>
        <v>郑霄</v>
      </c>
      <c r="C79" s="8" t="str">
        <f>"72605020703"</f>
        <v>72605020703</v>
      </c>
    </row>
    <row r="80" spans="1:3" s="1" customFormat="1" ht="24.75" customHeight="1">
      <c r="A80" s="9">
        <v>77</v>
      </c>
      <c r="B80" s="8" t="str">
        <f>"倪秋菊"</f>
        <v>倪秋菊</v>
      </c>
      <c r="C80" s="8" t="str">
        <f>"72605020705"</f>
        <v>72605020705</v>
      </c>
    </row>
    <row r="81" spans="1:3" s="1" customFormat="1" ht="24.75" customHeight="1">
      <c r="A81" s="9">
        <v>78</v>
      </c>
      <c r="B81" s="8" t="str">
        <f>"孙婷婷"</f>
        <v>孙婷婷</v>
      </c>
      <c r="C81" s="8" t="str">
        <f>"72605030709"</f>
        <v>72605030709</v>
      </c>
    </row>
    <row r="82" spans="1:3" s="1" customFormat="1" ht="24.75" customHeight="1">
      <c r="A82" s="9">
        <v>79</v>
      </c>
      <c r="B82" s="8" t="str">
        <f>"牛青青"</f>
        <v>牛青青</v>
      </c>
      <c r="C82" s="8" t="str">
        <f>"72605030717"</f>
        <v>72605030717</v>
      </c>
    </row>
    <row r="83" spans="1:3" s="1" customFormat="1" ht="24.75" customHeight="1">
      <c r="A83" s="9">
        <v>80</v>
      </c>
      <c r="B83" s="8" t="str">
        <f>"李贇"</f>
        <v>李贇</v>
      </c>
      <c r="C83" s="8" t="str">
        <f>"72605030725"</f>
        <v>72605030725</v>
      </c>
    </row>
    <row r="84" spans="1:3" s="1" customFormat="1" ht="24.75" customHeight="1">
      <c r="A84" s="9">
        <v>81</v>
      </c>
      <c r="B84" s="8" t="str">
        <f>"韩丽"</f>
        <v>韩丽</v>
      </c>
      <c r="C84" s="8" t="str">
        <f>"72605030715"</f>
        <v>72605030715</v>
      </c>
    </row>
    <row r="85" spans="1:3" s="1" customFormat="1" ht="24.75" customHeight="1">
      <c r="A85" s="9">
        <v>82</v>
      </c>
      <c r="B85" s="8" t="str">
        <f>"杨笑楠"</f>
        <v>杨笑楠</v>
      </c>
      <c r="C85" s="8" t="str">
        <f>"72605030726"</f>
        <v>72605030726</v>
      </c>
    </row>
    <row r="86" spans="1:3" s="1" customFormat="1" ht="24.75" customHeight="1">
      <c r="A86" s="9">
        <v>83</v>
      </c>
      <c r="B86" s="8" t="str">
        <f>"郑梦媚"</f>
        <v>郑梦媚</v>
      </c>
      <c r="C86" s="8" t="str">
        <f>"72605030724"</f>
        <v>72605030724</v>
      </c>
    </row>
    <row r="87" spans="1:3" s="1" customFormat="1" ht="24.75" customHeight="1">
      <c r="A87" s="9">
        <v>84</v>
      </c>
      <c r="B87" s="8" t="s">
        <v>6</v>
      </c>
      <c r="C87" s="8" t="str">
        <f>"72605030723"</f>
        <v>72605030723</v>
      </c>
    </row>
    <row r="88" spans="1:3" s="1" customFormat="1" ht="24.75" customHeight="1">
      <c r="A88" s="9">
        <v>85</v>
      </c>
      <c r="B88" s="8" t="str">
        <f>"曹焕"</f>
        <v>曹焕</v>
      </c>
      <c r="C88" s="8" t="str">
        <f>"72606010728"</f>
        <v>72606010728</v>
      </c>
    </row>
    <row r="89" spans="1:3" s="1" customFormat="1" ht="24.75" customHeight="1">
      <c r="A89" s="9">
        <v>86</v>
      </c>
      <c r="B89" s="8" t="str">
        <f>"张静"</f>
        <v>张静</v>
      </c>
      <c r="C89" s="8" t="str">
        <f>"72606010730"</f>
        <v>72606010730</v>
      </c>
    </row>
    <row r="90" spans="1:3" s="1" customFormat="1" ht="24.75" customHeight="1">
      <c r="A90" s="9">
        <v>87</v>
      </c>
      <c r="B90" s="8" t="str">
        <f>"刘梦圆"</f>
        <v>刘梦圆</v>
      </c>
      <c r="C90" s="8" t="str">
        <f>"72606010804"</f>
        <v>72606010804</v>
      </c>
    </row>
    <row r="91" spans="1:3" s="1" customFormat="1" ht="24.75" customHeight="1">
      <c r="A91" s="9">
        <v>88</v>
      </c>
      <c r="B91" s="8" t="str">
        <f>"李红"</f>
        <v>李红</v>
      </c>
      <c r="C91" s="8" t="str">
        <f>"72606020806"</f>
        <v>72606020806</v>
      </c>
    </row>
    <row r="92" spans="1:3" s="1" customFormat="1" ht="24.75" customHeight="1">
      <c r="A92" s="9">
        <v>89</v>
      </c>
      <c r="B92" s="8" t="str">
        <f>"李红阳"</f>
        <v>李红阳</v>
      </c>
      <c r="C92" s="8" t="str">
        <f>"72606020807"</f>
        <v>72606020807</v>
      </c>
    </row>
    <row r="93" spans="1:3" s="1" customFormat="1" ht="24.75" customHeight="1">
      <c r="A93" s="9">
        <v>90</v>
      </c>
      <c r="B93" s="8" t="str">
        <f>"赵双"</f>
        <v>赵双</v>
      </c>
      <c r="C93" s="8" t="str">
        <f>"72606020808"</f>
        <v>72606020808</v>
      </c>
    </row>
    <row r="94" spans="1:3" s="1" customFormat="1" ht="24.75" customHeight="1">
      <c r="A94" s="9">
        <v>91</v>
      </c>
      <c r="B94" s="8" t="str">
        <f>"梁斐斐"</f>
        <v>梁斐斐</v>
      </c>
      <c r="C94" s="8" t="str">
        <f>"72606020805"</f>
        <v>72606020805</v>
      </c>
    </row>
    <row r="95" spans="1:3" s="1" customFormat="1" ht="24.75" customHeight="1">
      <c r="A95" s="9">
        <v>92</v>
      </c>
      <c r="B95" s="8" t="str">
        <f>"白静"</f>
        <v>白静</v>
      </c>
      <c r="C95" s="8" t="str">
        <f>"72607010822"</f>
        <v>72607010822</v>
      </c>
    </row>
    <row r="96" spans="1:3" s="1" customFormat="1" ht="24.75" customHeight="1">
      <c r="A96" s="9">
        <v>93</v>
      </c>
      <c r="B96" s="8" t="str">
        <f>"王娅"</f>
        <v>王娅</v>
      </c>
      <c r="C96" s="8" t="str">
        <f>"72607010813"</f>
        <v>72607010813</v>
      </c>
    </row>
    <row r="97" spans="1:3" s="1" customFormat="1" ht="24.75" customHeight="1">
      <c r="A97" s="9">
        <v>94</v>
      </c>
      <c r="B97" s="8" t="str">
        <f>"林迎春"</f>
        <v>林迎春</v>
      </c>
      <c r="C97" s="8" t="str">
        <f>"72607010904"</f>
        <v>72607010904</v>
      </c>
    </row>
    <row r="98" spans="1:3" s="1" customFormat="1" ht="24.75" customHeight="1">
      <c r="A98" s="9">
        <v>95</v>
      </c>
      <c r="B98" s="8" t="str">
        <f>"樊姗姗"</f>
        <v>樊姗姗</v>
      </c>
      <c r="C98" s="8" t="str">
        <f>"72607010914"</f>
        <v>72607010914</v>
      </c>
    </row>
    <row r="99" spans="1:3" s="1" customFormat="1" ht="24.75" customHeight="1">
      <c r="A99" s="9">
        <v>96</v>
      </c>
      <c r="B99" s="8" t="str">
        <f>"姚广莉"</f>
        <v>姚广莉</v>
      </c>
      <c r="C99" s="8" t="str">
        <f>"72607010818"</f>
        <v>72607010818</v>
      </c>
    </row>
    <row r="100" spans="1:3" s="1" customFormat="1" ht="24.75" customHeight="1">
      <c r="A100" s="9">
        <v>97</v>
      </c>
      <c r="B100" s="8" t="str">
        <f>"胡艺"</f>
        <v>胡艺</v>
      </c>
      <c r="C100" s="8" t="str">
        <f>"72607010820"</f>
        <v>72607010820</v>
      </c>
    </row>
    <row r="101" spans="1:3" s="1" customFormat="1" ht="24.75" customHeight="1">
      <c r="A101" s="9">
        <v>98</v>
      </c>
      <c r="B101" s="8" t="str">
        <f>"赵冰"</f>
        <v>赵冰</v>
      </c>
      <c r="C101" s="8" t="str">
        <f>"72607010826"</f>
        <v>72607010826</v>
      </c>
    </row>
    <row r="102" spans="1:3" s="1" customFormat="1" ht="24.75" customHeight="1">
      <c r="A102" s="9">
        <v>99</v>
      </c>
      <c r="B102" s="8" t="str">
        <f>"郭真真"</f>
        <v>郭真真</v>
      </c>
      <c r="C102" s="8" t="str">
        <f>"72607010912"</f>
        <v>72607010912</v>
      </c>
    </row>
    <row r="103" spans="1:3" s="1" customFormat="1" ht="24.75" customHeight="1">
      <c r="A103" s="9">
        <v>100</v>
      </c>
      <c r="B103" s="8" t="str">
        <f>"彭钰"</f>
        <v>彭钰</v>
      </c>
      <c r="C103" s="8" t="str">
        <f>"72607010816"</f>
        <v>72607010816</v>
      </c>
    </row>
    <row r="104" spans="1:3" s="1" customFormat="1" ht="24.75" customHeight="1">
      <c r="A104" s="9">
        <v>101</v>
      </c>
      <c r="B104" s="8" t="str">
        <f>"陈俊颖"</f>
        <v>陈俊颖</v>
      </c>
      <c r="C104" s="8" t="str">
        <f>"72607010819"</f>
        <v>72607010819</v>
      </c>
    </row>
    <row r="105" spans="1:3" s="1" customFormat="1" ht="24.75" customHeight="1">
      <c r="A105" s="9">
        <v>102</v>
      </c>
      <c r="B105" s="8" t="str">
        <f>"于艳平"</f>
        <v>于艳平</v>
      </c>
      <c r="C105" s="8" t="str">
        <f>"72607010817"</f>
        <v>72607010817</v>
      </c>
    </row>
    <row r="106" spans="1:3" s="1" customFormat="1" ht="24.75" customHeight="1">
      <c r="A106" s="9">
        <v>103</v>
      </c>
      <c r="B106" s="8" t="str">
        <f>"黄超男"</f>
        <v>黄超男</v>
      </c>
      <c r="C106" s="8" t="str">
        <f>"72607010913"</f>
        <v>72607010913</v>
      </c>
    </row>
    <row r="107" spans="1:3" s="1" customFormat="1" ht="24.75" customHeight="1">
      <c r="A107" s="9">
        <v>104</v>
      </c>
      <c r="B107" s="8" t="str">
        <f>"张春田"</f>
        <v>张春田</v>
      </c>
      <c r="C107" s="8" t="str">
        <f>"72607020922"</f>
        <v>72607020922</v>
      </c>
    </row>
    <row r="108" spans="1:3" s="1" customFormat="1" ht="24.75" customHeight="1">
      <c r="A108" s="9">
        <v>105</v>
      </c>
      <c r="B108" s="8" t="str">
        <f>"徐倩倩"</f>
        <v>徐倩倩</v>
      </c>
      <c r="C108" s="8" t="str">
        <f>"72607020926"</f>
        <v>72607020926</v>
      </c>
    </row>
    <row r="109" spans="1:3" s="1" customFormat="1" ht="24.75" customHeight="1">
      <c r="A109" s="9">
        <v>106</v>
      </c>
      <c r="B109" s="8" t="str">
        <f>"徐倩"</f>
        <v>徐倩</v>
      </c>
      <c r="C109" s="8" t="str">
        <f>"72607020927"</f>
        <v>72607020927</v>
      </c>
    </row>
    <row r="110" spans="1:3" s="1" customFormat="1" ht="24.75" customHeight="1">
      <c r="A110" s="9">
        <v>107</v>
      </c>
      <c r="B110" s="8" t="str">
        <f>"韩林林"</f>
        <v>韩林林</v>
      </c>
      <c r="C110" s="8" t="str">
        <f>"72607020923"</f>
        <v>72607020923</v>
      </c>
    </row>
    <row r="111" spans="1:3" s="1" customFormat="1" ht="24.75" customHeight="1">
      <c r="A111" s="9">
        <v>108</v>
      </c>
      <c r="B111" s="8" t="str">
        <f>"文玉菁"</f>
        <v>文玉菁</v>
      </c>
      <c r="C111" s="8" t="str">
        <f>"72607020919"</f>
        <v>72607020919</v>
      </c>
    </row>
    <row r="112" spans="1:3" s="1" customFormat="1" ht="24.75" customHeight="1">
      <c r="A112" s="9">
        <v>109</v>
      </c>
      <c r="B112" s="8" t="str">
        <f>"秦扬"</f>
        <v>秦扬</v>
      </c>
      <c r="C112" s="8" t="str">
        <f>"72607020925"</f>
        <v>72607020925</v>
      </c>
    </row>
    <row r="113" spans="1:3" s="1" customFormat="1" ht="24.75" customHeight="1">
      <c r="A113" s="9">
        <v>110</v>
      </c>
      <c r="B113" s="8" t="str">
        <f>"王蔓"</f>
        <v>王蔓</v>
      </c>
      <c r="C113" s="8" t="str">
        <f>"72607020920"</f>
        <v>72607020920</v>
      </c>
    </row>
    <row r="114" spans="1:3" s="1" customFormat="1" ht="24.75" customHeight="1">
      <c r="A114" s="9">
        <v>111</v>
      </c>
      <c r="B114" s="8" t="str">
        <f>"郝聪林"</f>
        <v>郝聪林</v>
      </c>
      <c r="C114" s="8" t="str">
        <f>"72607021002"</f>
        <v>72607021002</v>
      </c>
    </row>
    <row r="115" spans="1:3" s="1" customFormat="1" ht="24.75" customHeight="1">
      <c r="A115" s="9">
        <v>112</v>
      </c>
      <c r="B115" s="8" t="str">
        <f>"方荆"</f>
        <v>方荆</v>
      </c>
      <c r="C115" s="8" t="str">
        <f>"72607021001"</f>
        <v>72607021001</v>
      </c>
    </row>
    <row r="116" spans="1:3" s="1" customFormat="1" ht="24.75" customHeight="1">
      <c r="A116" s="9">
        <v>113</v>
      </c>
      <c r="B116" s="8" t="str">
        <f>"景梦"</f>
        <v>景梦</v>
      </c>
      <c r="C116" s="8" t="str">
        <f>"72607031007"</f>
        <v>72607031007</v>
      </c>
    </row>
    <row r="117" spans="1:3" s="1" customFormat="1" ht="24.75" customHeight="1">
      <c r="A117" s="9">
        <v>114</v>
      </c>
      <c r="B117" s="8" t="str">
        <f>"赵静淑"</f>
        <v>赵静淑</v>
      </c>
      <c r="C117" s="8" t="str">
        <f>"72607031008"</f>
        <v>72607031008</v>
      </c>
    </row>
    <row r="118" spans="1:3" s="1" customFormat="1" ht="24.75" customHeight="1">
      <c r="A118" s="9">
        <v>115</v>
      </c>
      <c r="B118" s="8" t="str">
        <f>"王倩"</f>
        <v>王倩</v>
      </c>
      <c r="C118" s="8" t="str">
        <f>"72607031004"</f>
        <v>72607031004</v>
      </c>
    </row>
    <row r="119" spans="1:3" s="1" customFormat="1" ht="24.75" customHeight="1">
      <c r="A119" s="9">
        <v>116</v>
      </c>
      <c r="B119" s="8" t="str">
        <f>"万裴"</f>
        <v>万裴</v>
      </c>
      <c r="C119" s="8" t="str">
        <f>"72607041010"</f>
        <v>72607041010</v>
      </c>
    </row>
    <row r="120" spans="1:3" s="1" customFormat="1" ht="24.75" customHeight="1">
      <c r="A120" s="9">
        <v>117</v>
      </c>
      <c r="B120" s="8" t="str">
        <f>"周智慧"</f>
        <v>周智慧</v>
      </c>
      <c r="C120" s="8" t="str">
        <f>"72607041013"</f>
        <v>72607041013</v>
      </c>
    </row>
    <row r="121" spans="1:3" s="1" customFormat="1" ht="24.75" customHeight="1">
      <c r="A121" s="9">
        <v>118</v>
      </c>
      <c r="B121" s="8" t="str">
        <f>"贾芝"</f>
        <v>贾芝</v>
      </c>
      <c r="C121" s="8" t="str">
        <f>"72607051019"</f>
        <v>72607051019</v>
      </c>
    </row>
    <row r="122" spans="1:3" s="1" customFormat="1" ht="24.75" customHeight="1">
      <c r="A122" s="9">
        <v>119</v>
      </c>
      <c r="B122" s="8" t="str">
        <f>"李勇"</f>
        <v>李勇</v>
      </c>
      <c r="C122" s="8" t="str">
        <f>"72607051017"</f>
        <v>72607051017</v>
      </c>
    </row>
    <row r="123" spans="1:3" s="1" customFormat="1" ht="24.75" customHeight="1">
      <c r="A123" s="9">
        <v>120</v>
      </c>
      <c r="B123" s="8" t="str">
        <f>"平凡"</f>
        <v>平凡</v>
      </c>
      <c r="C123" s="8" t="str">
        <f>"72608011026"</f>
        <v>72608011026</v>
      </c>
    </row>
    <row r="124" spans="1:3" s="1" customFormat="1" ht="24.75" customHeight="1">
      <c r="A124" s="9">
        <v>121</v>
      </c>
      <c r="B124" s="8" t="str">
        <f>"王佳楠"</f>
        <v>王佳楠</v>
      </c>
      <c r="C124" s="8" t="str">
        <f>"72608011020"</f>
        <v>72608011020</v>
      </c>
    </row>
    <row r="125" spans="1:3" s="1" customFormat="1" ht="24.75" customHeight="1">
      <c r="A125" s="9">
        <v>122</v>
      </c>
      <c r="B125" s="8" t="str">
        <f>"秦阳"</f>
        <v>秦阳</v>
      </c>
      <c r="C125" s="8" t="str">
        <f>"72608011027"</f>
        <v>72608011027</v>
      </c>
    </row>
    <row r="126" spans="1:3" s="1" customFormat="1" ht="24.75" customHeight="1">
      <c r="A126" s="9">
        <v>123</v>
      </c>
      <c r="B126" s="8" t="str">
        <f>"马文斐"</f>
        <v>马文斐</v>
      </c>
      <c r="C126" s="8" t="str">
        <f>"72608021029"</f>
        <v>72608021029</v>
      </c>
    </row>
    <row r="127" spans="1:3" s="1" customFormat="1" ht="24.75" customHeight="1">
      <c r="A127" s="9">
        <v>124</v>
      </c>
      <c r="B127" s="8" t="str">
        <f>"乔荣存"</f>
        <v>乔荣存</v>
      </c>
      <c r="C127" s="8" t="str">
        <f>"72608021028"</f>
        <v>72608021028</v>
      </c>
    </row>
    <row r="128" spans="1:3" s="1" customFormat="1" ht="24.75" customHeight="1">
      <c r="A128" s="9">
        <v>125</v>
      </c>
      <c r="B128" s="8" t="str">
        <f>"张崇"</f>
        <v>张崇</v>
      </c>
      <c r="C128" s="8" t="str">
        <f>"72608021101"</f>
        <v>72608021101</v>
      </c>
    </row>
    <row r="129" spans="1:3" s="1" customFormat="1" ht="24.75" customHeight="1">
      <c r="A129" s="9">
        <v>126</v>
      </c>
      <c r="B129" s="8" t="str">
        <f>"宋爽"</f>
        <v>宋爽</v>
      </c>
      <c r="C129" s="8" t="str">
        <f>"72608021030"</f>
        <v>72608021030</v>
      </c>
    </row>
    <row r="130" spans="1:3" s="1" customFormat="1" ht="24.75" customHeight="1">
      <c r="A130" s="9">
        <v>127</v>
      </c>
      <c r="B130" s="8" t="str">
        <f>"张静"</f>
        <v>张静</v>
      </c>
      <c r="C130" s="8" t="str">
        <f>"72608031103"</f>
        <v>72608031103</v>
      </c>
    </row>
    <row r="131" spans="1:3" s="1" customFormat="1" ht="24.75" customHeight="1">
      <c r="A131" s="9">
        <v>128</v>
      </c>
      <c r="B131" s="8" t="str">
        <f>"李照幸"</f>
        <v>李照幸</v>
      </c>
      <c r="C131" s="8" t="str">
        <f>"72608031102"</f>
        <v>72608031102</v>
      </c>
    </row>
    <row r="132" spans="1:3" s="1" customFormat="1" ht="24.75" customHeight="1">
      <c r="A132" s="9">
        <v>129</v>
      </c>
      <c r="B132" s="8" t="str">
        <f>"张肃"</f>
        <v>张肃</v>
      </c>
      <c r="C132" s="8" t="str">
        <f>"72609011104"</f>
        <v>72609011104</v>
      </c>
    </row>
    <row r="133" spans="1:3" s="1" customFormat="1" ht="24.75" customHeight="1">
      <c r="A133" s="9">
        <v>130</v>
      </c>
      <c r="B133" s="8" t="str">
        <f>"李月洁"</f>
        <v>李月洁</v>
      </c>
      <c r="C133" s="8" t="str">
        <f>"72609011106"</f>
        <v>72609011106</v>
      </c>
    </row>
    <row r="134" spans="1:3" s="1" customFormat="1" ht="24.75" customHeight="1">
      <c r="A134" s="9">
        <v>131</v>
      </c>
      <c r="B134" s="8" t="str">
        <f>"李苗苗"</f>
        <v>李苗苗</v>
      </c>
      <c r="C134" s="8" t="str">
        <f>"72609031108"</f>
        <v>72609031108</v>
      </c>
    </row>
    <row r="135" spans="1:3" s="1" customFormat="1" ht="24.75" customHeight="1">
      <c r="A135" s="9">
        <v>132</v>
      </c>
      <c r="B135" s="8" t="str">
        <f>"牛雪"</f>
        <v>牛雪</v>
      </c>
      <c r="C135" s="8" t="str">
        <f>"72610011117"</f>
        <v>72610011117</v>
      </c>
    </row>
    <row r="136" spans="1:3" s="1" customFormat="1" ht="24.75" customHeight="1">
      <c r="A136" s="9">
        <v>133</v>
      </c>
      <c r="B136" s="8" t="str">
        <f>"李杰"</f>
        <v>李杰</v>
      </c>
      <c r="C136" s="8" t="str">
        <f>"72610011120"</f>
        <v>72610011120</v>
      </c>
    </row>
    <row r="137" spans="1:3" s="1" customFormat="1" ht="24.75" customHeight="1">
      <c r="A137" s="9">
        <v>134</v>
      </c>
      <c r="B137" s="8" t="str">
        <f>"靖纪委"</f>
        <v>靖纪委</v>
      </c>
      <c r="C137" s="8" t="str">
        <f>"72610011122"</f>
        <v>72610011122</v>
      </c>
    </row>
    <row r="138" spans="1:3" s="1" customFormat="1" ht="24.75" customHeight="1">
      <c r="A138" s="9">
        <v>135</v>
      </c>
      <c r="B138" s="8" t="str">
        <f>"薛莉萍"</f>
        <v>薛莉萍</v>
      </c>
      <c r="C138" s="8" t="str">
        <f>"72610011109"</f>
        <v>72610011109</v>
      </c>
    </row>
    <row r="139" spans="1:3" s="1" customFormat="1" ht="24.75" customHeight="1">
      <c r="A139" s="9">
        <v>136</v>
      </c>
      <c r="B139" s="8" t="str">
        <f>"王小欢"</f>
        <v>王小欢</v>
      </c>
      <c r="C139" s="8" t="str">
        <f>"72610011116"</f>
        <v>72610011116</v>
      </c>
    </row>
    <row r="140" spans="1:3" s="1" customFormat="1" ht="24.75" customHeight="1">
      <c r="A140" s="9">
        <v>137</v>
      </c>
      <c r="B140" s="8" t="str">
        <f>"刘颖"</f>
        <v>刘颖</v>
      </c>
      <c r="C140" s="8" t="str">
        <f>"72610011113"</f>
        <v>72610011113</v>
      </c>
    </row>
    <row r="141" spans="1:3" s="1" customFormat="1" ht="24.75" customHeight="1">
      <c r="A141" s="9">
        <v>138</v>
      </c>
      <c r="B141" s="8" t="str">
        <f>"李晓南"</f>
        <v>李晓南</v>
      </c>
      <c r="C141" s="8" t="str">
        <f>"72610011119"</f>
        <v>72610011119</v>
      </c>
    </row>
    <row r="142" spans="1:3" s="1" customFormat="1" ht="24.75" customHeight="1">
      <c r="A142" s="9">
        <v>139</v>
      </c>
      <c r="B142" s="8" t="str">
        <f>"柴乐平"</f>
        <v>柴乐平</v>
      </c>
      <c r="C142" s="8" t="str">
        <f>"72610021125"</f>
        <v>72610021125</v>
      </c>
    </row>
    <row r="143" spans="1:3" s="1" customFormat="1" ht="24.75" customHeight="1">
      <c r="A143" s="9">
        <v>140</v>
      </c>
      <c r="B143" s="8" t="str">
        <f>"景芳颖"</f>
        <v>景芳颖</v>
      </c>
      <c r="C143" s="8" t="str">
        <f>"72610021124"</f>
        <v>72610021124</v>
      </c>
    </row>
    <row r="144" spans="1:3" s="1" customFormat="1" ht="24.75" customHeight="1">
      <c r="A144" s="9">
        <v>141</v>
      </c>
      <c r="B144" s="8" t="str">
        <f>"杨兰"</f>
        <v>杨兰</v>
      </c>
      <c r="C144" s="8" t="str">
        <f>"72611021131"</f>
        <v>72611021131</v>
      </c>
    </row>
    <row r="145" spans="1:3" s="1" customFormat="1" ht="24.75" customHeight="1">
      <c r="A145" s="9">
        <v>142</v>
      </c>
      <c r="B145" s="8" t="str">
        <f>"牛准"</f>
        <v>牛准</v>
      </c>
      <c r="C145" s="8" t="str">
        <f>"72611021129"</f>
        <v>72611021129</v>
      </c>
    </row>
    <row r="146" spans="1:3" s="1" customFormat="1" ht="24.75" customHeight="1">
      <c r="A146" s="9">
        <v>143</v>
      </c>
      <c r="B146" s="10" t="str">
        <f>"田硕"</f>
        <v>田硕</v>
      </c>
      <c r="C146" s="10" t="str">
        <f>"72601010103"</f>
        <v>72601010103</v>
      </c>
    </row>
    <row r="147" spans="1:3" s="1" customFormat="1" ht="24.75" customHeight="1">
      <c r="A147" s="9">
        <v>144</v>
      </c>
      <c r="B147" s="10" t="str">
        <f>"王晓"</f>
        <v>王晓</v>
      </c>
      <c r="C147" s="10" t="str">
        <f>"72602030407"</f>
        <v>72602030407</v>
      </c>
    </row>
    <row r="148" spans="1:3" s="1" customFormat="1" ht="24.75" customHeight="1">
      <c r="A148" s="9">
        <v>145</v>
      </c>
      <c r="B148" s="10" t="str">
        <f>"魏玮"</f>
        <v>魏玮</v>
      </c>
      <c r="C148" s="10" t="str">
        <f>"72602050410"</f>
        <v>72602050410</v>
      </c>
    </row>
    <row r="149" spans="1:3" s="1" customFormat="1" ht="24.75" customHeight="1">
      <c r="A149" s="9">
        <v>146</v>
      </c>
      <c r="B149" s="10" t="str">
        <f>"杨国柳"</f>
        <v>杨国柳</v>
      </c>
      <c r="C149" s="10" t="str">
        <f>"72602060421"</f>
        <v>72602060421</v>
      </c>
    </row>
    <row r="150" spans="1:3" s="1" customFormat="1" ht="24.75" customHeight="1">
      <c r="A150" s="9">
        <v>147</v>
      </c>
      <c r="B150" s="10" t="str">
        <f>"张非纳"</f>
        <v>张非纳</v>
      </c>
      <c r="C150" s="10" t="str">
        <f>"72605010618"</f>
        <v>72605010618</v>
      </c>
    </row>
    <row r="151" spans="1:3" s="1" customFormat="1" ht="24.75" customHeight="1">
      <c r="A151" s="9">
        <v>148</v>
      </c>
      <c r="B151" s="10" t="str">
        <f>"王欣"</f>
        <v>王欣</v>
      </c>
      <c r="C151" s="10" t="str">
        <f>"72605030719"</f>
        <v>72605030719</v>
      </c>
    </row>
    <row r="152" spans="1:3" s="1" customFormat="1" ht="24.75" customHeight="1">
      <c r="A152" s="9">
        <v>149</v>
      </c>
      <c r="B152" s="10" t="str">
        <f>"康嘉文"</f>
        <v>康嘉文</v>
      </c>
      <c r="C152" s="10" t="str">
        <f>"72605030718"</f>
        <v>72605030718</v>
      </c>
    </row>
    <row r="153" spans="1:3" s="1" customFormat="1" ht="24.75" customHeight="1">
      <c r="A153" s="9">
        <v>150</v>
      </c>
      <c r="B153" s="10" t="str">
        <f>"付金平"</f>
        <v>付金平</v>
      </c>
      <c r="C153" s="10" t="str">
        <f>"72605030716"</f>
        <v>72605030716</v>
      </c>
    </row>
    <row r="154" spans="1:3" s="1" customFormat="1" ht="24.75" customHeight="1">
      <c r="A154" s="9">
        <v>151</v>
      </c>
      <c r="B154" s="10" t="str">
        <f>"翟悠"</f>
        <v>翟悠</v>
      </c>
      <c r="C154" s="10" t="str">
        <f>"72605030707"</f>
        <v>72605030707</v>
      </c>
    </row>
    <row r="155" spans="1:3" s="1" customFormat="1" ht="24.75" customHeight="1">
      <c r="A155" s="9">
        <v>152</v>
      </c>
      <c r="B155" s="10" t="str">
        <f>"李若凡"</f>
        <v>李若凡</v>
      </c>
      <c r="C155" s="10" t="str">
        <f>"72606010729"</f>
        <v>72606010729</v>
      </c>
    </row>
    <row r="156" spans="1:3" s="1" customFormat="1" ht="24.75" customHeight="1">
      <c r="A156" s="9">
        <v>153</v>
      </c>
      <c r="B156" s="10" t="str">
        <f>"钟彭涛"</f>
        <v>钟彭涛</v>
      </c>
      <c r="C156" s="10" t="str">
        <f>"72607020928"</f>
        <v>72607020928</v>
      </c>
    </row>
    <row r="157" spans="1:3" s="1" customFormat="1" ht="24.75" customHeight="1">
      <c r="A157" s="9">
        <v>154</v>
      </c>
      <c r="B157" s="10" t="str">
        <f>"梁贝贝"</f>
        <v>梁贝贝</v>
      </c>
      <c r="C157" s="10" t="str">
        <f>"72607041011"</f>
        <v>72607041011</v>
      </c>
    </row>
  </sheetData>
  <sheetProtection/>
  <mergeCells count="2">
    <mergeCell ref="A1:C1"/>
    <mergeCell ref="A2:C2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卢冰</cp:lastModifiedBy>
  <dcterms:created xsi:type="dcterms:W3CDTF">2020-07-22T01:03:12Z</dcterms:created>
  <dcterms:modified xsi:type="dcterms:W3CDTF">2020-07-31T02:26:16Z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